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72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2" l="1"/>
  <c r="J20" i="2"/>
  <c r="H20" i="2"/>
  <c r="H19" i="2"/>
  <c r="M20" i="2" l="1"/>
  <c r="L26" i="2"/>
  <c r="J26" i="2"/>
  <c r="H26" i="2"/>
  <c r="M26" i="2" s="1"/>
  <c r="L25" i="2"/>
  <c r="J25" i="2"/>
  <c r="H25" i="2"/>
  <c r="M25" i="2" s="1"/>
  <c r="L24" i="2"/>
  <c r="J24" i="2"/>
  <c r="H24" i="2"/>
  <c r="L23" i="2"/>
  <c r="J23" i="2"/>
  <c r="H23" i="2"/>
  <c r="L22" i="2"/>
  <c r="J22" i="2"/>
  <c r="H22" i="2"/>
  <c r="L21" i="2"/>
  <c r="J21" i="2"/>
  <c r="H21" i="2"/>
  <c r="L19" i="2"/>
  <c r="J19" i="2"/>
  <c r="M19" i="2" s="1"/>
  <c r="L18" i="2"/>
  <c r="J18" i="2"/>
  <c r="H18" i="2"/>
  <c r="L17" i="2"/>
  <c r="J17" i="2"/>
  <c r="H17" i="2"/>
  <c r="L15" i="2"/>
  <c r="J15" i="2"/>
  <c r="H15" i="2"/>
  <c r="L14" i="2"/>
  <c r="J14" i="2"/>
  <c r="H14" i="2"/>
  <c r="L13" i="2"/>
  <c r="J13" i="2"/>
  <c r="H13" i="2"/>
  <c r="L12" i="2"/>
  <c r="J12" i="2"/>
  <c r="H12" i="2"/>
  <c r="L10" i="2"/>
  <c r="L9" i="2"/>
  <c r="L8" i="2"/>
  <c r="L7" i="2"/>
  <c r="J10" i="2"/>
  <c r="J9" i="2"/>
  <c r="J8" i="2"/>
  <c r="J7" i="2"/>
  <c r="M7" i="2" s="1"/>
  <c r="H9" i="2"/>
  <c r="H10" i="2"/>
  <c r="H8" i="2"/>
  <c r="H7" i="2"/>
  <c r="M24" i="2" l="1"/>
  <c r="M14" i="2"/>
  <c r="M15" i="2"/>
  <c r="M13" i="2"/>
  <c r="M21" i="2"/>
  <c r="M8" i="2"/>
  <c r="M23" i="2"/>
  <c r="M22" i="2"/>
  <c r="M18" i="2"/>
  <c r="M17" i="2"/>
  <c r="M12" i="2"/>
  <c r="M10" i="2"/>
  <c r="M9" i="2"/>
  <c r="F24" i="2"/>
  <c r="F23" i="2"/>
  <c r="F22" i="2"/>
  <c r="F20" i="2"/>
  <c r="F19" i="2"/>
  <c r="F18" i="2"/>
  <c r="F17" i="2"/>
  <c r="F15" i="2"/>
  <c r="F14" i="2"/>
  <c r="F13" i="2"/>
  <c r="F12" i="2"/>
  <c r="F10" i="2"/>
  <c r="F9" i="2"/>
  <c r="F8" i="2"/>
  <c r="F7" i="2"/>
  <c r="M27" i="2" l="1"/>
  <c r="M28" i="2" s="1"/>
  <c r="M29" i="2" s="1"/>
  <c r="M30" i="2" l="1"/>
  <c r="M31" i="2" s="1"/>
  <c r="M32" i="2" s="1"/>
  <c r="M33" i="2" s="1"/>
  <c r="M34" i="2" l="1"/>
  <c r="M35" i="2" s="1"/>
</calcChain>
</file>

<file path=xl/sharedStrings.xml><?xml version="1.0" encoding="utf-8"?>
<sst xmlns="http://schemas.openxmlformats.org/spreadsheetml/2006/main" count="72" uniqueCount="43">
  <si>
    <t>N</t>
  </si>
  <si>
    <t>სოფელ დილიკაურში ადმინისტრაციულ შენობასთან არსებული წყლის რეზერვუარის რეაბილიტაცია</t>
  </si>
  <si>
    <t>ბეტონი</t>
  </si>
  <si>
    <t>სამუშაოს დასახელება</t>
  </si>
  <si>
    <t>ნორმატიული რესურსი</t>
  </si>
  <si>
    <t>მასალა</t>
  </si>
  <si>
    <t>ხელფასი</t>
  </si>
  <si>
    <t>განზომილ.</t>
  </si>
  <si>
    <t>15-55-9</t>
  </si>
  <si>
    <r>
      <t>მ</t>
    </r>
    <r>
      <rPr>
        <sz val="11"/>
        <color theme="1"/>
        <rFont val="Calibri"/>
        <family val="2"/>
      </rPr>
      <t>²</t>
    </r>
  </si>
  <si>
    <t>შრომის დანახარჯები</t>
  </si>
  <si>
    <t>სხვა მანქანა</t>
  </si>
  <si>
    <t>ლ</t>
  </si>
  <si>
    <t>ცემენტის ხსნარი 1:2</t>
  </si>
  <si>
    <r>
      <t>მ</t>
    </r>
    <r>
      <rPr>
        <sz val="11"/>
        <color theme="1"/>
        <rFont val="Calibri"/>
        <family val="2"/>
      </rPr>
      <t>³</t>
    </r>
  </si>
  <si>
    <t>ცემენტის ხსნარი მ 200</t>
  </si>
  <si>
    <t>15-160-6</t>
  </si>
  <si>
    <t>ჰიდროიზოლაცია ორკომპონენტიანი სპეციალური ნარევით (თხევადი და მყარი მასალა)</t>
  </si>
  <si>
    <t>უფასო მონტაჟი</t>
  </si>
  <si>
    <t>18-8-1</t>
  </si>
  <si>
    <t>დამონტაჟდეს 3 ფაზიანი ელ.ტუმბო აწევის სიმაღლით h=160მ  თავის დამცავი მოწყობილობით</t>
  </si>
  <si>
    <t>შერომის დანახარჯი</t>
  </si>
  <si>
    <t>სხვა მასალა</t>
  </si>
  <si>
    <t>3 ფაზიანი ელ.ტუმბოა აწევის სიმაღლით h=160მ. თავის დამცავი მოწყობილობით</t>
  </si>
  <si>
    <t xml:space="preserve">პოლიეთილენის მინი </t>
  </si>
  <si>
    <t>მოეწყოს იატაკზე ცემენტის ხსნარის მოჭიმვა სისქით  4სმ.  მ 200</t>
  </si>
  <si>
    <t>კ/სთ</t>
  </si>
  <si>
    <t>მოეწყოს კედლების და იატაკის ჰიდროიზოლაცია ორკომპონენტიანი სპეციალური ნარევით (თხევადი და მყარი მასალა) ორჯერ</t>
  </si>
  <si>
    <t>კგ</t>
  </si>
  <si>
    <t>კომპლექტი</t>
  </si>
  <si>
    <t>ცალი</t>
  </si>
  <si>
    <t>გრ/მ</t>
  </si>
  <si>
    <t>ჯამი</t>
  </si>
  <si>
    <t>გაუთვალისწინებელი ხარჯები 3%</t>
  </si>
  <si>
    <t>დღგ 18%</t>
  </si>
  <si>
    <t>მასალები და სხვა ხარჯები</t>
  </si>
  <si>
    <t>ერთზე</t>
  </si>
  <si>
    <t xml:space="preserve"> ჯამი </t>
  </si>
  <si>
    <t>შეილესოს შიგა კედლები ნაწილობრივ ცემენტის ხსნარით 1:2 მაღალხარისხიანი ძველი ნალესის ჩამოყრით</t>
  </si>
  <si>
    <t>რაოდენობა</t>
  </si>
  <si>
    <t>დანართი</t>
  </si>
  <si>
    <t>ზედნადები ხარჯები 10 %</t>
  </si>
  <si>
    <t>გეგმიური ხარჯები 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</si>
</sst>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4" fontId="0" fillId="0" borderId="1" xfId="1" applyFont="1" applyBorder="1" applyAlignment="1">
      <alignment horizontal="right" vertical="center"/>
    </xf>
    <xf numFmtId="164" fontId="5" fillId="0" borderId="1" xfId="1" applyFont="1" applyBorder="1" applyAlignment="1">
      <alignment horizontal="center"/>
    </xf>
    <xf numFmtId="0" fontId="7" fillId="0" borderId="1" xfId="0" applyFont="1" applyFill="1" applyBorder="1" applyAlignment="1">
      <alignment horizontal="right" vertical="center"/>
    </xf>
    <xf numFmtId="164" fontId="0" fillId="0" borderId="1" xfId="1" applyFont="1" applyFill="1" applyBorder="1" applyAlignment="1">
      <alignment horizontal="right" vertical="center"/>
    </xf>
    <xf numFmtId="164" fontId="3" fillId="0" borderId="1" xfId="1" applyFont="1" applyBorder="1" applyAlignment="1">
      <alignment horizontal="right" vertical="center"/>
    </xf>
    <xf numFmtId="164" fontId="3" fillId="0" borderId="1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90" zoomScaleNormal="90" workbookViewId="0">
      <selection activeCell="P33" sqref="P33"/>
    </sheetView>
  </sheetViews>
  <sheetFormatPr defaultRowHeight="14.4" x14ac:dyDescent="0.3"/>
  <cols>
    <col min="1" max="1" width="4.109375" customWidth="1"/>
    <col min="2" max="2" width="7.109375" customWidth="1"/>
    <col min="3" max="3" width="36.5546875" customWidth="1"/>
    <col min="4" max="4" width="6.44140625" customWidth="1"/>
    <col min="5" max="6" width="7.6640625" customWidth="1"/>
    <col min="8" max="8" width="13.109375" customWidth="1"/>
    <col min="13" max="13" width="12.21875" customWidth="1"/>
  </cols>
  <sheetData>
    <row r="1" spans="1:13" s="2" customFormat="1" ht="33.75" customHeight="1" x14ac:dyDescent="0.35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33.75" customHeight="1" x14ac:dyDescent="0.35">
      <c r="A2" s="18"/>
      <c r="B2" s="34" t="s">
        <v>40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ht="35.25" customHeight="1" x14ac:dyDescent="0.3">
      <c r="A3" s="29" t="s">
        <v>0</v>
      </c>
      <c r="B3" s="29" t="s">
        <v>2</v>
      </c>
      <c r="C3" s="29" t="s">
        <v>3</v>
      </c>
      <c r="D3" s="30" t="s">
        <v>7</v>
      </c>
      <c r="E3" s="32" t="s">
        <v>4</v>
      </c>
      <c r="F3" s="32" t="s">
        <v>39</v>
      </c>
      <c r="G3" s="29" t="s">
        <v>5</v>
      </c>
      <c r="H3" s="29"/>
      <c r="I3" s="29" t="s">
        <v>6</v>
      </c>
      <c r="J3" s="29"/>
      <c r="K3" s="31" t="s">
        <v>35</v>
      </c>
      <c r="L3" s="31"/>
      <c r="M3" s="7"/>
    </row>
    <row r="4" spans="1:13" ht="48" customHeight="1" x14ac:dyDescent="0.3">
      <c r="A4" s="29"/>
      <c r="B4" s="29"/>
      <c r="C4" s="29"/>
      <c r="D4" s="30"/>
      <c r="E4" s="33"/>
      <c r="F4" s="33"/>
      <c r="G4" s="7" t="s">
        <v>36</v>
      </c>
      <c r="H4" s="7" t="s">
        <v>32</v>
      </c>
      <c r="I4" s="7" t="s">
        <v>36</v>
      </c>
      <c r="J4" s="7" t="s">
        <v>32</v>
      </c>
      <c r="K4" s="7" t="s">
        <v>36</v>
      </c>
      <c r="L4" s="7" t="s">
        <v>32</v>
      </c>
      <c r="M4" s="7" t="s">
        <v>32</v>
      </c>
    </row>
    <row r="5" spans="1:13" x14ac:dyDescent="0.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68.25" customHeight="1" x14ac:dyDescent="0.3">
      <c r="A6" s="25">
        <v>1</v>
      </c>
      <c r="B6" s="7" t="s">
        <v>8</v>
      </c>
      <c r="C6" s="11" t="s">
        <v>38</v>
      </c>
      <c r="D6" s="3" t="s">
        <v>9</v>
      </c>
      <c r="E6" s="4"/>
      <c r="F6" s="9">
        <v>50.6</v>
      </c>
      <c r="G6" s="9"/>
      <c r="H6" s="9"/>
      <c r="I6" s="9"/>
      <c r="J6" s="9"/>
      <c r="K6" s="9"/>
      <c r="L6" s="9"/>
      <c r="M6" s="9"/>
    </row>
    <row r="7" spans="1:13" x14ac:dyDescent="0.3">
      <c r="A7" s="26"/>
      <c r="B7" s="7"/>
      <c r="C7" s="7" t="s">
        <v>10</v>
      </c>
      <c r="D7" s="7"/>
      <c r="E7" s="4">
        <v>1.01</v>
      </c>
      <c r="F7" s="9">
        <f>F6*E7</f>
        <v>51.106000000000002</v>
      </c>
      <c r="G7" s="9"/>
      <c r="H7" s="19">
        <f>G7*$F7</f>
        <v>0</v>
      </c>
      <c r="I7" s="19"/>
      <c r="J7" s="19">
        <f>I7*$F7</f>
        <v>0</v>
      </c>
      <c r="K7" s="19"/>
      <c r="L7" s="19">
        <f>K7*$F7</f>
        <v>0</v>
      </c>
      <c r="M7" s="19">
        <f>H7+J7+L7</f>
        <v>0</v>
      </c>
    </row>
    <row r="8" spans="1:13" x14ac:dyDescent="0.3">
      <c r="A8" s="26"/>
      <c r="B8" s="7"/>
      <c r="C8" s="7" t="s">
        <v>11</v>
      </c>
      <c r="D8" s="7" t="s">
        <v>12</v>
      </c>
      <c r="E8" s="4">
        <v>2.7E-2</v>
      </c>
      <c r="F8" s="9">
        <f>F6*E8</f>
        <v>1.3662000000000001</v>
      </c>
      <c r="G8" s="9"/>
      <c r="H8" s="19">
        <f t="shared" ref="H8:J10" si="0">G8*$F8</f>
        <v>0</v>
      </c>
      <c r="I8" s="19"/>
      <c r="J8" s="19">
        <f t="shared" si="0"/>
        <v>0</v>
      </c>
      <c r="K8" s="19"/>
      <c r="L8" s="19">
        <f t="shared" ref="L8" si="1">K8*$F8</f>
        <v>0</v>
      </c>
      <c r="M8" s="19">
        <f t="shared" ref="M8:M10" si="2">H8+J8+L8</f>
        <v>0</v>
      </c>
    </row>
    <row r="9" spans="1:13" x14ac:dyDescent="0.3">
      <c r="A9" s="26"/>
      <c r="B9" s="7"/>
      <c r="C9" s="7" t="s">
        <v>11</v>
      </c>
      <c r="D9" s="7" t="s">
        <v>12</v>
      </c>
      <c r="E9" s="4">
        <v>3.0000000000000001E-3</v>
      </c>
      <c r="F9" s="9">
        <f>F6*E9</f>
        <v>0.15180000000000002</v>
      </c>
      <c r="G9" s="9"/>
      <c r="H9" s="19">
        <f t="shared" si="0"/>
        <v>0</v>
      </c>
      <c r="I9" s="19"/>
      <c r="J9" s="19">
        <f t="shared" si="0"/>
        <v>0</v>
      </c>
      <c r="K9" s="19"/>
      <c r="L9" s="19">
        <f t="shared" ref="L9" si="3">K9*$F9</f>
        <v>0</v>
      </c>
      <c r="M9" s="19">
        <f t="shared" si="2"/>
        <v>0</v>
      </c>
    </row>
    <row r="10" spans="1:13" x14ac:dyDescent="0.3">
      <c r="A10" s="27"/>
      <c r="B10" s="7"/>
      <c r="C10" s="12" t="s">
        <v>13</v>
      </c>
      <c r="D10" s="12" t="s">
        <v>14</v>
      </c>
      <c r="E10" s="5">
        <v>2.1999999999999999E-2</v>
      </c>
      <c r="F10" s="9">
        <f>F6*E10</f>
        <v>1.1132</v>
      </c>
      <c r="G10" s="9"/>
      <c r="H10" s="19">
        <f t="shared" si="0"/>
        <v>0</v>
      </c>
      <c r="I10" s="19"/>
      <c r="J10" s="19">
        <f t="shared" si="0"/>
        <v>0</v>
      </c>
      <c r="K10" s="19"/>
      <c r="L10" s="19">
        <f t="shared" ref="L10" si="4">K10*$F10</f>
        <v>0</v>
      </c>
      <c r="M10" s="19">
        <f t="shared" si="2"/>
        <v>0</v>
      </c>
    </row>
    <row r="11" spans="1:13" ht="45.75" customHeight="1" x14ac:dyDescent="0.3">
      <c r="A11" s="25">
        <v>2</v>
      </c>
      <c r="B11" s="7"/>
      <c r="C11" s="15" t="s">
        <v>25</v>
      </c>
      <c r="D11" s="12" t="s">
        <v>9</v>
      </c>
      <c r="E11" s="4"/>
      <c r="F11" s="9">
        <v>30</v>
      </c>
      <c r="G11" s="9"/>
      <c r="H11" s="9"/>
      <c r="I11" s="9"/>
      <c r="J11" s="9"/>
      <c r="K11" s="9"/>
      <c r="L11" s="9"/>
      <c r="M11" s="9"/>
    </row>
    <row r="12" spans="1:13" x14ac:dyDescent="0.3">
      <c r="A12" s="26"/>
      <c r="B12" s="7"/>
      <c r="C12" s="12" t="s">
        <v>10</v>
      </c>
      <c r="D12" s="12" t="s">
        <v>26</v>
      </c>
      <c r="E12" s="4">
        <v>0.21</v>
      </c>
      <c r="F12" s="9">
        <f>F11*E12</f>
        <v>6.3</v>
      </c>
      <c r="G12" s="9"/>
      <c r="H12" s="19">
        <f>G12*$F12</f>
        <v>0</v>
      </c>
      <c r="I12" s="19"/>
      <c r="J12" s="19">
        <f>I12*$F12</f>
        <v>0</v>
      </c>
      <c r="K12" s="19"/>
      <c r="L12" s="19">
        <f>K12*$F12</f>
        <v>0</v>
      </c>
      <c r="M12" s="19">
        <f>H12+J12+L12</f>
        <v>0</v>
      </c>
    </row>
    <row r="13" spans="1:13" x14ac:dyDescent="0.3">
      <c r="A13" s="26"/>
      <c r="B13" s="7"/>
      <c r="C13" s="12" t="s">
        <v>11</v>
      </c>
      <c r="D13" s="12" t="s">
        <v>12</v>
      </c>
      <c r="E13" s="4">
        <v>1.9E-2</v>
      </c>
      <c r="F13" s="9">
        <f>F11*E13</f>
        <v>0.56999999999999995</v>
      </c>
      <c r="G13" s="9"/>
      <c r="H13" s="19">
        <f t="shared" ref="H13" si="5">G13*$F13</f>
        <v>0</v>
      </c>
      <c r="I13" s="19"/>
      <c r="J13" s="19">
        <f t="shared" ref="J13" si="6">I13*$F13</f>
        <v>0</v>
      </c>
      <c r="K13" s="19"/>
      <c r="L13" s="19">
        <f t="shared" ref="L13:L15" si="7">K13*$F13</f>
        <v>0</v>
      </c>
      <c r="M13" s="19">
        <f t="shared" ref="M13:M15" si="8">H13+J13+L13</f>
        <v>0</v>
      </c>
    </row>
    <row r="14" spans="1:13" x14ac:dyDescent="0.3">
      <c r="A14" s="26"/>
      <c r="B14" s="7"/>
      <c r="C14" s="12" t="s">
        <v>11</v>
      </c>
      <c r="D14" s="12" t="s">
        <v>12</v>
      </c>
      <c r="E14" s="4">
        <v>6.4000000000000001E-2</v>
      </c>
      <c r="F14" s="9">
        <f>F11*E14</f>
        <v>1.92</v>
      </c>
      <c r="G14" s="9"/>
      <c r="H14" s="19">
        <f t="shared" ref="H14" si="9">G14*$F14</f>
        <v>0</v>
      </c>
      <c r="I14" s="19"/>
      <c r="J14" s="19">
        <f t="shared" ref="J14" si="10">I14*$F14</f>
        <v>0</v>
      </c>
      <c r="K14" s="19"/>
      <c r="L14" s="19">
        <f t="shared" si="7"/>
        <v>0</v>
      </c>
      <c r="M14" s="19">
        <f t="shared" si="8"/>
        <v>0</v>
      </c>
    </row>
    <row r="15" spans="1:13" x14ac:dyDescent="0.3">
      <c r="A15" s="27"/>
      <c r="B15" s="7"/>
      <c r="C15" s="12" t="s">
        <v>15</v>
      </c>
      <c r="D15" s="12" t="s">
        <v>14</v>
      </c>
      <c r="E15" s="4">
        <v>0.41</v>
      </c>
      <c r="F15" s="9">
        <f>F11*E15</f>
        <v>12.299999999999999</v>
      </c>
      <c r="G15" s="9"/>
      <c r="H15" s="19">
        <f t="shared" ref="H15" si="11">G15*$F15</f>
        <v>0</v>
      </c>
      <c r="I15" s="19"/>
      <c r="J15" s="19">
        <f t="shared" ref="J15" si="12">I15*$F15</f>
        <v>0</v>
      </c>
      <c r="K15" s="19"/>
      <c r="L15" s="19">
        <f t="shared" si="7"/>
        <v>0</v>
      </c>
      <c r="M15" s="19">
        <f t="shared" si="8"/>
        <v>0</v>
      </c>
    </row>
    <row r="16" spans="1:13" ht="57.6" x14ac:dyDescent="0.3">
      <c r="A16" s="25">
        <v>3</v>
      </c>
      <c r="B16" s="7" t="s">
        <v>16</v>
      </c>
      <c r="C16" s="16" t="s">
        <v>27</v>
      </c>
      <c r="D16" s="12" t="s">
        <v>9</v>
      </c>
      <c r="E16" s="4"/>
      <c r="F16" s="9">
        <v>80.599999999999994</v>
      </c>
      <c r="G16" s="9"/>
      <c r="H16" s="9"/>
      <c r="I16" s="9"/>
      <c r="J16" s="9"/>
      <c r="K16" s="9"/>
      <c r="L16" s="9"/>
      <c r="M16" s="9"/>
    </row>
    <row r="17" spans="1:13" x14ac:dyDescent="0.3">
      <c r="A17" s="26"/>
      <c r="B17" s="7"/>
      <c r="C17" s="12" t="s">
        <v>10</v>
      </c>
      <c r="D17" s="7" t="s">
        <v>26</v>
      </c>
      <c r="E17" s="4">
        <v>0.77</v>
      </c>
      <c r="F17" s="9">
        <f>F16*E17</f>
        <v>62.061999999999998</v>
      </c>
      <c r="G17" s="9"/>
      <c r="H17" s="19">
        <f>G17*$F17</f>
        <v>0</v>
      </c>
      <c r="I17" s="19"/>
      <c r="J17" s="19">
        <f>I17*$F17</f>
        <v>0</v>
      </c>
      <c r="K17" s="19"/>
      <c r="L17" s="19">
        <f>K17*$F17</f>
        <v>0</v>
      </c>
      <c r="M17" s="19">
        <f>H17+J17+L17</f>
        <v>0</v>
      </c>
    </row>
    <row r="18" spans="1:13" x14ac:dyDescent="0.3">
      <c r="A18" s="26"/>
      <c r="B18" s="7"/>
      <c r="C18" s="12" t="s">
        <v>11</v>
      </c>
      <c r="D18" s="7" t="s">
        <v>12</v>
      </c>
      <c r="E18" s="4">
        <v>8.9999999999999993E-3</v>
      </c>
      <c r="F18" s="9">
        <f>F16*E18</f>
        <v>0.72539999999999993</v>
      </c>
      <c r="G18" s="9"/>
      <c r="H18" s="19">
        <f t="shared" ref="H18" si="13">G18*$F18</f>
        <v>0</v>
      </c>
      <c r="I18" s="19"/>
      <c r="J18" s="19">
        <f t="shared" ref="J18" si="14">I18*$F18</f>
        <v>0</v>
      </c>
      <c r="K18" s="19"/>
      <c r="L18" s="19">
        <f t="shared" ref="L18:L20" si="15">K18*$F18</f>
        <v>0</v>
      </c>
      <c r="M18" s="19">
        <f t="shared" ref="M18:M20" si="16">H18+J18+L18</f>
        <v>0</v>
      </c>
    </row>
    <row r="19" spans="1:13" x14ac:dyDescent="0.3">
      <c r="A19" s="26"/>
      <c r="B19" s="7"/>
      <c r="C19" s="12" t="s">
        <v>11</v>
      </c>
      <c r="D19" s="7" t="s">
        <v>12</v>
      </c>
      <c r="E19" s="4">
        <v>1.6E-2</v>
      </c>
      <c r="F19" s="4">
        <f>F16*E19</f>
        <v>1.2895999999999999</v>
      </c>
      <c r="G19" s="4"/>
      <c r="H19" s="19">
        <f>G19*$F19</f>
        <v>0</v>
      </c>
      <c r="I19" s="19"/>
      <c r="J19" s="19">
        <f t="shared" ref="J19:J20" si="17">I19*$F19</f>
        <v>0</v>
      </c>
      <c r="K19" s="19"/>
      <c r="L19" s="19">
        <f t="shared" si="15"/>
        <v>0</v>
      </c>
      <c r="M19" s="19">
        <f t="shared" si="16"/>
        <v>0</v>
      </c>
    </row>
    <row r="20" spans="1:13" ht="43.2" x14ac:dyDescent="0.3">
      <c r="A20" s="27"/>
      <c r="B20" s="8" t="s">
        <v>18</v>
      </c>
      <c r="C20" s="10" t="s">
        <v>17</v>
      </c>
      <c r="D20" s="12" t="s">
        <v>28</v>
      </c>
      <c r="E20" s="5">
        <v>0.85</v>
      </c>
      <c r="F20" s="21">
        <f>F16*E20</f>
        <v>68.509999999999991</v>
      </c>
      <c r="G20" s="5"/>
      <c r="H20" s="22">
        <f>G20*$F20</f>
        <v>0</v>
      </c>
      <c r="I20" s="22"/>
      <c r="J20" s="22">
        <f t="shared" si="17"/>
        <v>0</v>
      </c>
      <c r="K20" s="22"/>
      <c r="L20" s="22">
        <f t="shared" si="15"/>
        <v>0</v>
      </c>
      <c r="M20" s="22">
        <f t="shared" si="16"/>
        <v>0</v>
      </c>
    </row>
    <row r="21" spans="1:13" ht="66.75" customHeight="1" x14ac:dyDescent="0.3">
      <c r="A21" s="25">
        <v>4</v>
      </c>
      <c r="B21" s="7" t="s">
        <v>19</v>
      </c>
      <c r="C21" s="16" t="s">
        <v>20</v>
      </c>
      <c r="D21" s="8" t="s">
        <v>29</v>
      </c>
      <c r="E21" s="4"/>
      <c r="F21" s="4">
        <v>1</v>
      </c>
      <c r="G21" s="4"/>
      <c r="H21" s="19">
        <f>G21*$F21</f>
        <v>0</v>
      </c>
      <c r="I21" s="19"/>
      <c r="J21" s="19">
        <f>I21*$F21</f>
        <v>0</v>
      </c>
      <c r="K21" s="19"/>
      <c r="L21" s="19">
        <f>K21*$F21</f>
        <v>0</v>
      </c>
      <c r="M21" s="19">
        <f>H21+J21+L21</f>
        <v>0</v>
      </c>
    </row>
    <row r="22" spans="1:13" x14ac:dyDescent="0.3">
      <c r="A22" s="26"/>
      <c r="B22" s="7"/>
      <c r="C22" s="12" t="s">
        <v>21</v>
      </c>
      <c r="D22" s="7" t="s">
        <v>12</v>
      </c>
      <c r="E22" s="4">
        <v>13.3</v>
      </c>
      <c r="F22" s="4">
        <f>F21*E22</f>
        <v>13.3</v>
      </c>
      <c r="G22" s="4"/>
      <c r="H22" s="19">
        <f t="shared" ref="H22" si="18">G22*$F22</f>
        <v>0</v>
      </c>
      <c r="I22" s="19"/>
      <c r="J22" s="19">
        <f t="shared" ref="J22" si="19">I22*$F22</f>
        <v>0</v>
      </c>
      <c r="K22" s="19"/>
      <c r="L22" s="19">
        <f t="shared" ref="L22:L26" si="20">K22*$F22</f>
        <v>0</v>
      </c>
      <c r="M22" s="19">
        <f t="shared" ref="M22:M24" si="21">H22+J22+L22</f>
        <v>0</v>
      </c>
    </row>
    <row r="23" spans="1:13" x14ac:dyDescent="0.3">
      <c r="A23" s="26"/>
      <c r="B23" s="7"/>
      <c r="C23" s="12" t="s">
        <v>11</v>
      </c>
      <c r="D23" s="7" t="s">
        <v>12</v>
      </c>
      <c r="E23" s="4">
        <v>0.39</v>
      </c>
      <c r="F23" s="4">
        <f>F21*E23</f>
        <v>0.39</v>
      </c>
      <c r="G23" s="4"/>
      <c r="H23" s="19">
        <f t="shared" ref="H23:H26" si="22">G23*$F23</f>
        <v>0</v>
      </c>
      <c r="I23" s="19"/>
      <c r="J23" s="19">
        <f t="shared" ref="J23:J26" si="23">I23*$F23</f>
        <v>0</v>
      </c>
      <c r="K23" s="19"/>
      <c r="L23" s="19">
        <f t="shared" si="20"/>
        <v>0</v>
      </c>
      <c r="M23" s="19">
        <f t="shared" si="21"/>
        <v>0</v>
      </c>
    </row>
    <row r="24" spans="1:13" x14ac:dyDescent="0.3">
      <c r="A24" s="26"/>
      <c r="B24" s="7"/>
      <c r="C24" s="12" t="s">
        <v>22</v>
      </c>
      <c r="D24" s="7" t="s">
        <v>12</v>
      </c>
      <c r="E24" s="4">
        <v>1.58</v>
      </c>
      <c r="F24" s="4">
        <f>F21*E24</f>
        <v>1.58</v>
      </c>
      <c r="G24" s="4"/>
      <c r="H24" s="19">
        <f t="shared" ref="H24" si="24">G24*$F24</f>
        <v>0</v>
      </c>
      <c r="I24" s="19"/>
      <c r="J24" s="19">
        <f t="shared" ref="J24" si="25">I24*$F24</f>
        <v>0</v>
      </c>
      <c r="K24" s="19"/>
      <c r="L24" s="19">
        <f t="shared" si="20"/>
        <v>0</v>
      </c>
      <c r="M24" s="19">
        <f t="shared" si="21"/>
        <v>0</v>
      </c>
    </row>
    <row r="25" spans="1:13" ht="43.2" x14ac:dyDescent="0.3">
      <c r="A25" s="26"/>
      <c r="B25" s="7"/>
      <c r="C25" s="10" t="s">
        <v>23</v>
      </c>
      <c r="D25" s="7" t="s">
        <v>30</v>
      </c>
      <c r="E25" s="4"/>
      <c r="F25" s="4">
        <v>1</v>
      </c>
      <c r="G25" s="4"/>
      <c r="H25" s="19">
        <f t="shared" si="22"/>
        <v>0</v>
      </c>
      <c r="I25" s="19"/>
      <c r="J25" s="19">
        <f t="shared" si="23"/>
        <v>0</v>
      </c>
      <c r="K25" s="19"/>
      <c r="L25" s="19">
        <f t="shared" si="20"/>
        <v>0</v>
      </c>
      <c r="M25" s="19">
        <f t="shared" ref="M25:M26" si="26">H25+J25+L25</f>
        <v>0</v>
      </c>
    </row>
    <row r="26" spans="1:13" x14ac:dyDescent="0.3">
      <c r="A26" s="27"/>
      <c r="B26" s="13"/>
      <c r="C26" s="14" t="s">
        <v>24</v>
      </c>
      <c r="D26" s="13" t="s">
        <v>31</v>
      </c>
      <c r="E26" s="6"/>
      <c r="F26" s="6">
        <v>170</v>
      </c>
      <c r="G26" s="4"/>
      <c r="H26" s="19">
        <f t="shared" si="22"/>
        <v>0</v>
      </c>
      <c r="I26" s="19"/>
      <c r="J26" s="19">
        <f t="shared" si="23"/>
        <v>0</v>
      </c>
      <c r="K26" s="19"/>
      <c r="L26" s="19">
        <f t="shared" si="20"/>
        <v>0</v>
      </c>
      <c r="M26" s="19">
        <f t="shared" si="26"/>
        <v>0</v>
      </c>
    </row>
    <row r="27" spans="1:13" x14ac:dyDescent="0.3">
      <c r="A27" s="7"/>
      <c r="B27" s="7"/>
      <c r="C27" s="17" t="s">
        <v>37</v>
      </c>
      <c r="D27" s="7"/>
      <c r="E27" s="4"/>
      <c r="F27" s="4"/>
      <c r="G27" s="4"/>
      <c r="H27" s="4"/>
      <c r="I27" s="4"/>
      <c r="J27" s="4"/>
      <c r="K27" s="4"/>
      <c r="L27" s="4"/>
      <c r="M27" s="23">
        <f>SUM(M6:M26)</f>
        <v>0</v>
      </c>
    </row>
    <row r="28" spans="1:13" x14ac:dyDescent="0.3">
      <c r="A28" s="7"/>
      <c r="B28" s="7"/>
      <c r="C28" s="17" t="s">
        <v>41</v>
      </c>
      <c r="D28" s="7"/>
      <c r="E28" s="1"/>
      <c r="F28" s="1"/>
      <c r="G28" s="1"/>
      <c r="H28" s="1"/>
      <c r="I28" s="1"/>
      <c r="J28" s="1"/>
      <c r="K28" s="1"/>
      <c r="L28" s="1"/>
      <c r="M28" s="24">
        <f>M27*10%</f>
        <v>0</v>
      </c>
    </row>
    <row r="29" spans="1:13" x14ac:dyDescent="0.3">
      <c r="A29" s="7"/>
      <c r="B29" s="7"/>
      <c r="C29" s="17" t="s">
        <v>32</v>
      </c>
      <c r="D29" s="7"/>
      <c r="E29" s="1"/>
      <c r="F29" s="1"/>
      <c r="G29" s="1"/>
      <c r="H29" s="1"/>
      <c r="I29" s="1"/>
      <c r="J29" s="1"/>
      <c r="K29" s="1"/>
      <c r="L29" s="1"/>
      <c r="M29" s="24">
        <f>M27+M28</f>
        <v>0</v>
      </c>
    </row>
    <row r="30" spans="1:13" x14ac:dyDescent="0.3">
      <c r="A30" s="7"/>
      <c r="B30" s="7"/>
      <c r="C30" s="17" t="s">
        <v>42</v>
      </c>
      <c r="D30" s="7"/>
      <c r="E30" s="1"/>
      <c r="F30" s="1"/>
      <c r="G30" s="1"/>
      <c r="H30" s="1"/>
      <c r="I30" s="1"/>
      <c r="J30" s="1"/>
      <c r="K30" s="1"/>
      <c r="L30" s="1"/>
      <c r="M30" s="24">
        <f>M29*8%</f>
        <v>0</v>
      </c>
    </row>
    <row r="31" spans="1:13" x14ac:dyDescent="0.3">
      <c r="A31" s="7"/>
      <c r="B31" s="7"/>
      <c r="C31" s="17" t="s">
        <v>32</v>
      </c>
      <c r="D31" s="7"/>
      <c r="E31" s="1"/>
      <c r="F31" s="1"/>
      <c r="G31" s="1"/>
      <c r="H31" s="1"/>
      <c r="I31" s="1"/>
      <c r="J31" s="1"/>
      <c r="K31" s="1"/>
      <c r="L31" s="1"/>
      <c r="M31" s="24">
        <f>M29+M30</f>
        <v>0</v>
      </c>
    </row>
    <row r="32" spans="1:13" x14ac:dyDescent="0.3">
      <c r="A32" s="7"/>
      <c r="B32" s="7"/>
      <c r="C32" s="17" t="s">
        <v>33</v>
      </c>
      <c r="D32" s="7"/>
      <c r="E32" s="1"/>
      <c r="F32" s="1"/>
      <c r="G32" s="1"/>
      <c r="H32" s="1"/>
      <c r="I32" s="1"/>
      <c r="J32" s="1"/>
      <c r="K32" s="1"/>
      <c r="L32" s="1"/>
      <c r="M32" s="24">
        <f>M31*3%</f>
        <v>0</v>
      </c>
    </row>
    <row r="33" spans="1:13" x14ac:dyDescent="0.3">
      <c r="A33" s="7"/>
      <c r="B33" s="7"/>
      <c r="C33" s="17" t="s">
        <v>32</v>
      </c>
      <c r="D33" s="7"/>
      <c r="E33" s="1"/>
      <c r="F33" s="1"/>
      <c r="G33" s="1"/>
      <c r="H33" s="1"/>
      <c r="I33" s="1"/>
      <c r="J33" s="1"/>
      <c r="K33" s="1"/>
      <c r="L33" s="1"/>
      <c r="M33" s="24">
        <f>M31+M32</f>
        <v>0</v>
      </c>
    </row>
    <row r="34" spans="1:13" x14ac:dyDescent="0.3">
      <c r="A34" s="7"/>
      <c r="B34" s="7"/>
      <c r="C34" s="17" t="s">
        <v>34</v>
      </c>
      <c r="D34" s="7"/>
      <c r="E34" s="1"/>
      <c r="F34" s="1"/>
      <c r="G34" s="1"/>
      <c r="H34" s="1"/>
      <c r="I34" s="1"/>
      <c r="J34" s="1"/>
      <c r="K34" s="1"/>
      <c r="L34" s="1"/>
      <c r="M34" s="24">
        <f>M33*18%</f>
        <v>0</v>
      </c>
    </row>
    <row r="35" spans="1:13" ht="15.6" x14ac:dyDescent="0.3">
      <c r="A35" s="7"/>
      <c r="B35" s="7"/>
      <c r="C35" s="17" t="s">
        <v>32</v>
      </c>
      <c r="D35" s="7"/>
      <c r="E35" s="1"/>
      <c r="F35" s="1"/>
      <c r="G35" s="1"/>
      <c r="H35" s="1"/>
      <c r="I35" s="1"/>
      <c r="J35" s="1"/>
      <c r="K35" s="1"/>
      <c r="L35" s="1"/>
      <c r="M35" s="20">
        <f>M33+M34</f>
        <v>0</v>
      </c>
    </row>
  </sheetData>
  <mergeCells count="15">
    <mergeCell ref="A16:A20"/>
    <mergeCell ref="A21:A26"/>
    <mergeCell ref="A6:A10"/>
    <mergeCell ref="A11:A15"/>
    <mergeCell ref="A1:M1"/>
    <mergeCell ref="A3:A4"/>
    <mergeCell ref="B3:B4"/>
    <mergeCell ref="C3:C4"/>
    <mergeCell ref="D3:D4"/>
    <mergeCell ref="G3:H3"/>
    <mergeCell ref="I3:J3"/>
    <mergeCell ref="K3:L3"/>
    <mergeCell ref="F3:F4"/>
    <mergeCell ref="E3:E4"/>
    <mergeCell ref="B2:M2"/>
  </mergeCells>
  <pageMargins left="0.19685039370078741" right="0.19685039370078741" top="0.19685039370078741" bottom="0.19685039370078741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2022-05-16T09:08:07Z</dcterms:modified>
</cp:coreProperties>
</file>